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PHUONG HO NAI\TAI CHINH - KE HOẠCH\CÔNG KHAI DỰ TOÁN\2025\CONG KHAI BS DU TOAN THANG 12_2025\"/>
    </mc:Choice>
  </mc:AlternateContent>
  <xr:revisionPtr revIDLastSave="0" documentId="8_{6136CA01-6683-4CED-A65C-F89254CB49D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08" sheetId="1" r:id="rId1"/>
    <sheet name="109" sheetId="2" r:id="rId2"/>
    <sheet name="110" sheetId="3" r:id="rId3"/>
    <sheet name="1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" l="1"/>
  <c r="E22" i="3"/>
  <c r="E23" i="3"/>
  <c r="C21" i="3"/>
  <c r="B13" i="1"/>
  <c r="B11" i="1" l="1"/>
  <c r="B8" i="1" s="1"/>
  <c r="C33" i="2" l="1"/>
  <c r="D32" i="2"/>
  <c r="C32" i="2" s="1"/>
  <c r="C10" i="2" s="1"/>
  <c r="C14" i="3" l="1"/>
  <c r="C15" i="3"/>
  <c r="C16" i="3"/>
  <c r="C17" i="3"/>
  <c r="C18" i="3"/>
  <c r="C19" i="3"/>
  <c r="C20" i="3"/>
  <c r="C22" i="3"/>
  <c r="C23" i="3"/>
  <c r="C24" i="3"/>
  <c r="C25" i="3"/>
  <c r="C13" i="3"/>
  <c r="D11" i="3"/>
  <c r="E11" i="3"/>
  <c r="D29" i="2"/>
  <c r="D10" i="2" s="1"/>
  <c r="D27" i="2"/>
  <c r="C27" i="2"/>
  <c r="D25" i="2"/>
  <c r="D23" i="2"/>
  <c r="D22" i="2"/>
  <c r="C18" i="2"/>
  <c r="D8" i="1"/>
  <c r="C11" i="3" l="1"/>
  <c r="D18" i="2"/>
</calcChain>
</file>

<file path=xl/sharedStrings.xml><?xml version="1.0" encoding="utf-8"?>
<sst xmlns="http://schemas.openxmlformats.org/spreadsheetml/2006/main" count="126" uniqueCount="102">
  <si>
    <t>ỦY BAN NHÂN DÂN</t>
  </si>
  <si>
    <t>Biểu mẫu số 108/CK TC-NSNN</t>
  </si>
  <si>
    <t>NỘI DUNG THU</t>
  </si>
  <si>
    <t>DỰ TÓAN</t>
  </si>
  <si>
    <t>NỘI DUNG CHI</t>
  </si>
  <si>
    <t>DỰ TOÁN</t>
  </si>
  <si>
    <t>TỔNG SỐ THU</t>
  </si>
  <si>
    <t>II. Các khoản thu phân chia theo tỷ lệ</t>
  </si>
  <si>
    <t>III. Thu bổ sung</t>
  </si>
  <si>
    <t xml:space="preserve"> - Bổ sung có mục tiêu</t>
  </si>
  <si>
    <t>TỔNG SỐ CHI</t>
  </si>
  <si>
    <t>I. Chi đầu tư phát triển</t>
  </si>
  <si>
    <t>II. Chi thường xuyên</t>
  </si>
  <si>
    <t>III. Dự phòng</t>
  </si>
  <si>
    <t xml:space="preserve">    ỦY BAN NHÂN DÂN</t>
  </si>
  <si>
    <t xml:space="preserve">  PHƯỜNG BIÊN HÒA</t>
  </si>
  <si>
    <t>STT</t>
  </si>
  <si>
    <t>NỘI DUNG</t>
  </si>
  <si>
    <t>Dự toán năm 2025</t>
  </si>
  <si>
    <t>I</t>
  </si>
  <si>
    <t>Thu từ quỹ đất công ích, hoa lợi công sản khác</t>
  </si>
  <si>
    <t>II</t>
  </si>
  <si>
    <t>III</t>
  </si>
  <si>
    <t>Thu bổ sung từ ngân sách tỉnh</t>
  </si>
  <si>
    <t>IV</t>
  </si>
  <si>
    <t>Biểu mẫu số 109/CK TC-NSNN</t>
  </si>
  <si>
    <t>THU NSNN</t>
  </si>
  <si>
    <t xml:space="preserve">TỔNG THU </t>
  </si>
  <si>
    <t>Các khoản thu 100%</t>
  </si>
  <si>
    <t>Phí, lệ phí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</si>
  <si>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</si>
  <si>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</si>
  <si>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</si>
  <si>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</si>
  <si>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nguyên của các tổ chức, cá nhân</t>
  </si>
  <si>
    <t>Thu khác</t>
  </si>
  <si>
    <t>Các khoản thu phân chia theo tỷ lệ phần trăm (%)</t>
  </si>
  <si>
    <t xml:space="preserve">Các khoản thu phân chia </t>
  </si>
  <si>
    <t xml:space="preserve"> - Thuế sử dụng đất nông nghiệp thu từ hộ gia đình</t>
  </si>
  <si>
    <t xml:space="preserve"> - Lệ phí môn bài thu từ cá nhân, hộ kinh doanh</t>
  </si>
  <si>
    <t xml:space="preserve"> - Lệ phí trước bạ</t>
  </si>
  <si>
    <t xml:space="preserve"> - Thuế sử dụng đất phi nông nghiệp</t>
  </si>
  <si>
    <t>Các khoản thu phân chia khác do cấp tỉnh quy định</t>
  </si>
  <si>
    <t xml:space="preserve"> -</t>
  </si>
  <si>
    <t>Thu viện trợ không hoàn lại trực tiếp cho xã (nếu có)</t>
  </si>
  <si>
    <t>Thu chuyển nguồn</t>
  </si>
  <si>
    <t>V</t>
  </si>
  <si>
    <t>VI</t>
  </si>
  <si>
    <t>Biểu mẫu số 110/CK TC-NSNN</t>
  </si>
  <si>
    <t>TỔNG SỐ</t>
  </si>
  <si>
    <t>ĐẦU TƯ PHÁT TRIỂN</t>
  </si>
  <si>
    <t>THƯỜNG XUYÊN</t>
  </si>
  <si>
    <t>A</t>
  </si>
  <si>
    <t>B</t>
  </si>
  <si>
    <t>1=2+3</t>
  </si>
  <si>
    <t>TỔNG CHI</t>
  </si>
  <si>
    <t>Trong đó:</t>
  </si>
  <si>
    <t>Chi giáo dục</t>
  </si>
  <si>
    <t>Chi ứng dụng, chuyển giao công nghệ</t>
  </si>
  <si>
    <t>Chi y tế</t>
  </si>
  <si>
    <t>Chi văn hóa thông tin</t>
  </si>
  <si>
    <t>Chi phát thanh, truyền thanh</t>
  </si>
  <si>
    <t>Chi thể dục thể thao</t>
  </si>
  <si>
    <t>Chi bảo vệ môi trường</t>
  </si>
  <si>
    <t>Chi các hoạt động kinh tế</t>
  </si>
  <si>
    <t>Chi hoạt động của cơ quan Nhà nước, Đảng, đoàn thể</t>
  </si>
  <si>
    <t>Chi cho công tác xã hội</t>
  </si>
  <si>
    <t>Chi khác</t>
  </si>
  <si>
    <t>Dự phòng ngân sách</t>
  </si>
  <si>
    <t>Biểu mẫu số 111/CK TC-NSNN</t>
  </si>
  <si>
    <t>Tên công trình</t>
  </si>
  <si>
    <t>Thời gian khởi công - hoàn thành</t>
  </si>
  <si>
    <t>Tổng dự toán được duyệt</t>
  </si>
  <si>
    <t>Tổng số</t>
  </si>
  <si>
    <t>Trong đó nguồn đóng góp của dân</t>
  </si>
  <si>
    <t>Giá trị đã hoàn thành đến 31/12/….</t>
  </si>
  <si>
    <t>Dự toán năm….</t>
  </si>
  <si>
    <t>Trong đó thanh toán khối lượng năm trước</t>
  </si>
  <si>
    <t>Chia theo nguồn vốn</t>
  </si>
  <si>
    <t>Nguồn cân đối ngân sách</t>
  </si>
  <si>
    <t>Nguồn đóng góp</t>
  </si>
  <si>
    <t>Giá trị thực hiện đến 31/12/…</t>
  </si>
  <si>
    <t>1. Công trình chuyển tiếp</t>
  </si>
  <si>
    <t xml:space="preserve"> - </t>
  </si>
  <si>
    <t>Trong đó: hoàn thành trong năm</t>
  </si>
  <si>
    <t>2. Công trình khởi công mới</t>
  </si>
  <si>
    <t>I. Các khoản thu phường hưởng 100%</t>
  </si>
  <si>
    <t>(Dự toán đã được Hội đồng nhân dân phường quyết định)</t>
  </si>
  <si>
    <t xml:space="preserve">   ỦY BAN NHÂN DÂN</t>
  </si>
  <si>
    <t>DỰ TOÁN CHI NGÂN SÁCH PHƯỜNG BIÊN HÒA 06 THÁNG CUỐI NĂM 2025</t>
  </si>
  <si>
    <t>Đơn vị:  đồng</t>
  </si>
  <si>
    <t>Đơn vị: đồng</t>
  </si>
  <si>
    <t>PHƯỜNG HỐ NAI</t>
  </si>
  <si>
    <t xml:space="preserve">CÂN ĐỐI </t>
  </si>
  <si>
    <t xml:space="preserve">  PHƯỜNG HỐ NAI</t>
  </si>
  <si>
    <t xml:space="preserve"> - Bổ sung cân đối</t>
  </si>
  <si>
    <t xml:space="preserve"> - Thu bổ sung cân đối</t>
  </si>
  <si>
    <t>Thu kết dự ngân sách năm trước</t>
  </si>
  <si>
    <t>IV. Thu kết dư ngân sách năm trước</t>
  </si>
  <si>
    <t>V. Thu chuyển nguồn</t>
  </si>
  <si>
    <t>DỰ TOÁN ĐIỀU CHỈNH, BỔ SUNG DỰ TOÁN NGÂN SÁCH ĐỊA PHƯƠNG NĂM 2025 TRÊN ĐỊA BÀN PHƯỜNG (Lần 2)</t>
  </si>
  <si>
    <t>Chi an ninh và trật tự an toàn xã hội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</si>
</sst>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sz val="12"/>
      <name val=".VnTime"/>
      <family val="2"/>
    </font>
    <font>
      <sz val="13"/>
      <color indexed="8"/>
      <name val="Courier New"/>
      <family val="3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7" fillId="0" borderId="0" xfId="1" applyNumberFormat="1" applyFont="1"/>
    <xf numFmtId="0" fontId="7" fillId="0" borderId="0" xfId="0" applyFont="1"/>
    <xf numFmtId="3" fontId="8" fillId="0" borderId="0" xfId="0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11" fillId="0" borderId="0" xfId="0" applyFont="1"/>
    <xf numFmtId="164" fontId="7" fillId="0" borderId="0" xfId="0" applyNumberFormat="1" applyFont="1"/>
    <xf numFmtId="164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3" fillId="0" borderId="0" xfId="0" applyFont="1"/>
    <xf numFmtId="164" fontId="6" fillId="0" borderId="0" xfId="1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11" fillId="0" borderId="0" xfId="0" applyNumberFormat="1" applyFont="1"/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0</xdr:rowOff>
    </xdr:from>
    <xdr:to>
      <xdr:col>0</xdr:col>
      <xdr:colOff>1247775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7E6489D-F39F-4D6C-9F6D-7BF07A886DF9}"/>
            </a:ext>
          </a:extLst>
        </xdr:cNvPr>
        <xdr:cNvCxnSpPr/>
      </xdr:nvCxnSpPr>
      <xdr:spPr>
        <a:xfrm>
          <a:off x="552450" y="4762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0</xdr:rowOff>
    </xdr:from>
    <xdr:to>
      <xdr:col>1</xdr:col>
      <xdr:colOff>733425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F66E6C6-0A36-425E-AE89-25D904AE8044}"/>
            </a:ext>
          </a:extLst>
        </xdr:cNvPr>
        <xdr:cNvCxnSpPr/>
      </xdr:nvCxnSpPr>
      <xdr:spPr>
        <a:xfrm>
          <a:off x="619125" y="41910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0</xdr:rowOff>
    </xdr:from>
    <xdr:to>
      <xdr:col>1</xdr:col>
      <xdr:colOff>771525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BE21FF-A1F9-4962-93B4-85D71176ADC5}"/>
            </a:ext>
          </a:extLst>
        </xdr:cNvPr>
        <xdr:cNvCxnSpPr/>
      </xdr:nvCxnSpPr>
      <xdr:spPr>
        <a:xfrm>
          <a:off x="552450" y="419100"/>
          <a:ext cx="619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</xdr:row>
      <xdr:rowOff>0</xdr:rowOff>
    </xdr:from>
    <xdr:to>
      <xdr:col>0</xdr:col>
      <xdr:colOff>1228725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94DA20-4843-4381-A9B3-5AF75BD340A1}"/>
            </a:ext>
          </a:extLst>
        </xdr:cNvPr>
        <xdr:cNvCxnSpPr/>
      </xdr:nvCxnSpPr>
      <xdr:spPr>
        <a:xfrm>
          <a:off x="638175" y="419100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zoomScaleNormal="100" workbookViewId="0">
      <selection activeCell="A20" sqref="A20"/>
    </sheetView>
  </sheetViews>
  <sheetFormatPr defaultRowHeight="18.75"/>
  <cols>
    <col min="1" max="1" width="50" style="1" customWidth="1"/>
    <col min="2" max="2" width="19.5703125" style="4" customWidth="1"/>
    <col min="3" max="3" width="34" style="4" customWidth="1"/>
    <col min="4" max="4" width="25.140625" style="4" customWidth="1"/>
    <col min="5" max="16384" width="9.140625" style="1"/>
  </cols>
  <sheetData>
    <row r="1" spans="1:4">
      <c r="A1" s="2" t="s">
        <v>0</v>
      </c>
      <c r="D1" s="5" t="s">
        <v>1</v>
      </c>
    </row>
    <row r="2" spans="1:4">
      <c r="A2" s="2" t="s">
        <v>92</v>
      </c>
    </row>
    <row r="4" spans="1:4" ht="44.25" customHeight="1">
      <c r="A4" s="56" t="s">
        <v>93</v>
      </c>
      <c r="B4" s="57"/>
      <c r="C4" s="57"/>
      <c r="D4" s="57"/>
    </row>
    <row r="5" spans="1:4">
      <c r="A5" s="58" t="s">
        <v>87</v>
      </c>
      <c r="B5" s="58"/>
      <c r="C5" s="58"/>
      <c r="D5" s="58"/>
    </row>
    <row r="6" spans="1:4">
      <c r="D6" s="34" t="s">
        <v>90</v>
      </c>
    </row>
    <row r="7" spans="1:4" s="13" customFormat="1" ht="21.75" customHeight="1">
      <c r="A7" s="11" t="s">
        <v>2</v>
      </c>
      <c r="B7" s="12" t="s">
        <v>3</v>
      </c>
      <c r="C7" s="12" t="s">
        <v>4</v>
      </c>
      <c r="D7" s="12" t="s">
        <v>5</v>
      </c>
    </row>
    <row r="8" spans="1:4" s="3" customFormat="1">
      <c r="A8" s="6" t="s">
        <v>6</v>
      </c>
      <c r="B8" s="7">
        <f>B9+B10+B11+B15+B14</f>
        <v>15766885600</v>
      </c>
      <c r="C8" s="7" t="s">
        <v>10</v>
      </c>
      <c r="D8" s="10">
        <f>D9+D10+D11</f>
        <v>15766885600</v>
      </c>
    </row>
    <row r="9" spans="1:4">
      <c r="A9" s="8" t="s">
        <v>86</v>
      </c>
      <c r="B9" s="9">
        <v>0</v>
      </c>
      <c r="C9" s="9" t="s">
        <v>11</v>
      </c>
      <c r="D9" s="9">
        <v>0</v>
      </c>
    </row>
    <row r="10" spans="1:4">
      <c r="A10" s="8" t="s">
        <v>7</v>
      </c>
      <c r="B10" s="9">
        <v>0</v>
      </c>
      <c r="C10" s="9" t="s">
        <v>12</v>
      </c>
      <c r="D10" s="9">
        <v>15766885600</v>
      </c>
    </row>
    <row r="11" spans="1:4">
      <c r="A11" s="8" t="s">
        <v>8</v>
      </c>
      <c r="B11" s="9">
        <f>SUM(B12:B13)</f>
        <v>14788204000</v>
      </c>
      <c r="C11" s="9" t="s">
        <v>13</v>
      </c>
      <c r="D11" s="9">
        <v>0</v>
      </c>
    </row>
    <row r="12" spans="1:4">
      <c r="A12" s="8" t="s">
        <v>95</v>
      </c>
      <c r="B12" s="9"/>
      <c r="C12" s="9"/>
      <c r="D12" s="9"/>
    </row>
    <row r="13" spans="1:4">
      <c r="A13" s="8" t="s">
        <v>9</v>
      </c>
      <c r="B13" s="9">
        <f>1500000000+13288204000</f>
        <v>14788204000</v>
      </c>
      <c r="C13" s="9"/>
      <c r="D13" s="9"/>
    </row>
    <row r="14" spans="1:4">
      <c r="A14" s="8" t="s">
        <v>98</v>
      </c>
      <c r="B14" s="9">
        <v>851760000</v>
      </c>
      <c r="C14" s="9"/>
      <c r="D14" s="9"/>
    </row>
    <row r="15" spans="1:4">
      <c r="A15" s="8" t="s">
        <v>99</v>
      </c>
      <c r="B15" s="9">
        <v>126921600</v>
      </c>
      <c r="C15" s="9"/>
      <c r="D15" s="9"/>
    </row>
  </sheetData>
  <mergeCells count="2">
    <mergeCell ref="A4:D4"/>
    <mergeCell ref="A5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opLeftCell="A19" zoomScale="140" zoomScaleNormal="140" workbookViewId="0">
      <selection activeCell="D37" sqref="D37"/>
    </sheetView>
  </sheetViews>
  <sheetFormatPr defaultColWidth="10.28515625" defaultRowHeight="16.5"/>
  <cols>
    <col min="1" max="1" width="5.5703125" style="16" customWidth="1"/>
    <col min="2" max="2" width="49.28515625" style="16" customWidth="1"/>
    <col min="3" max="4" width="19.42578125" style="15" customWidth="1"/>
    <col min="5" max="5" width="10.28515625" style="16"/>
    <col min="6" max="6" width="17.140625" style="16" customWidth="1"/>
    <col min="7" max="16384" width="10.28515625" style="16"/>
  </cols>
  <sheetData>
    <row r="1" spans="1:6">
      <c r="A1" s="14" t="s">
        <v>88</v>
      </c>
      <c r="B1" s="14"/>
      <c r="D1" s="33" t="s">
        <v>25</v>
      </c>
    </row>
    <row r="2" spans="1:6">
      <c r="A2" s="14" t="s">
        <v>94</v>
      </c>
      <c r="B2" s="14"/>
    </row>
    <row r="3" spans="1:6">
      <c r="A3" s="17"/>
      <c r="D3" s="18"/>
    </row>
    <row r="4" spans="1:6" ht="40.5" customHeight="1">
      <c r="A4" s="59" t="s">
        <v>100</v>
      </c>
      <c r="B4" s="60"/>
      <c r="C4" s="60"/>
      <c r="D4" s="60"/>
    </row>
    <row r="5" spans="1:6">
      <c r="A5" s="61" t="s">
        <v>87</v>
      </c>
      <c r="B5" s="61"/>
      <c r="C5" s="61"/>
      <c r="D5" s="61"/>
    </row>
    <row r="6" spans="1:6">
      <c r="A6" s="62"/>
      <c r="B6" s="62"/>
      <c r="C6" s="62"/>
      <c r="D6" s="62"/>
      <c r="E6" s="19"/>
    </row>
    <row r="7" spans="1:6">
      <c r="D7" s="53" t="s">
        <v>91</v>
      </c>
    </row>
    <row r="8" spans="1:6">
      <c r="A8" s="63" t="s">
        <v>16</v>
      </c>
      <c r="B8" s="63" t="s">
        <v>17</v>
      </c>
      <c r="C8" s="63" t="s">
        <v>18</v>
      </c>
      <c r="D8" s="63"/>
      <c r="F8" s="20"/>
    </row>
    <row r="9" spans="1:6">
      <c r="A9" s="63"/>
      <c r="B9" s="63"/>
      <c r="C9" s="21" t="s">
        <v>26</v>
      </c>
      <c r="D9" s="21" t="s">
        <v>26</v>
      </c>
    </row>
    <row r="10" spans="1:6" s="25" customFormat="1">
      <c r="A10" s="22"/>
      <c r="B10" s="23" t="s">
        <v>27</v>
      </c>
      <c r="C10" s="24">
        <f>C11+C20+C30+C29+C31+C32</f>
        <v>15766885600</v>
      </c>
      <c r="D10" s="24">
        <f>D11+D20+D30+D29+D31+D32</f>
        <v>15766885600</v>
      </c>
      <c r="F10" s="26"/>
    </row>
    <row r="11" spans="1:6" s="25" customFormat="1">
      <c r="A11" s="22" t="s">
        <v>19</v>
      </c>
      <c r="B11" s="23" t="s">
        <v>28</v>
      </c>
      <c r="C11" s="24">
        <v>0</v>
      </c>
      <c r="D11" s="24">
        <v>0</v>
      </c>
      <c r="F11" s="27"/>
    </row>
    <row r="12" spans="1:6" s="25" customFormat="1" ht="18.75" customHeight="1">
      <c r="A12" s="28"/>
      <c r="B12" s="29" t="s">
        <v>29</v>
      </c>
      <c r="C12" s="30"/>
      <c r="D12" s="30"/>
      <c r="F12" s="26"/>
    </row>
    <row r="13" spans="1:6" s="25" customFormat="1">
      <c r="A13" s="28"/>
      <c r="B13" s="29" t="s">
        <v>20</v>
      </c>
      <c r="C13" s="30"/>
      <c r="D13" s="30"/>
    </row>
    <row r="14" spans="1:6" s="25" customFormat="1" ht="21" customHeight="1">
      <c r="A14" s="28"/>
      <c r="B14" s="29" t="s">
        <v>30</v>
      </c>
      <c r="C14" s="30"/>
      <c r="D14" s="30"/>
    </row>
    <row r="15" spans="1:6" s="25" customFormat="1">
      <c r="A15" s="28"/>
      <c r="B15" s="29" t="s">
        <v>31</v>
      </c>
      <c r="C15" s="30"/>
      <c r="D15" s="30"/>
    </row>
    <row r="16" spans="1:6" s="25" customFormat="1" ht="33">
      <c r="A16" s="28"/>
      <c r="B16" s="29" t="s">
        <v>32</v>
      </c>
      <c r="C16" s="30"/>
      <c r="D16" s="30"/>
    </row>
    <row r="17" spans="1:6" s="25" customFormat="1">
      <c r="A17" s="28"/>
      <c r="B17" s="29" t="s">
        <v>33</v>
      </c>
      <c r="C17" s="30"/>
      <c r="D17" s="30"/>
    </row>
    <row r="18" spans="1:6" s="25" customFormat="1" ht="18.75" customHeight="1">
      <c r="A18" s="28"/>
      <c r="B18" s="29" t="s">
        <v>34</v>
      </c>
      <c r="C18" s="30">
        <f>SUM(C20:C23)</f>
        <v>0</v>
      </c>
      <c r="D18" s="30">
        <f>SUM(D20:D23)</f>
        <v>0</v>
      </c>
    </row>
    <row r="19" spans="1:6" s="25" customFormat="1">
      <c r="A19" s="28"/>
      <c r="B19" s="29" t="s">
        <v>35</v>
      </c>
      <c r="C19" s="30"/>
      <c r="D19" s="24"/>
    </row>
    <row r="20" spans="1:6" s="35" customFormat="1" ht="33">
      <c r="A20" s="36" t="s">
        <v>21</v>
      </c>
      <c r="B20" s="23" t="s">
        <v>36</v>
      </c>
      <c r="C20" s="24"/>
      <c r="D20" s="24"/>
    </row>
    <row r="21" spans="1:6" s="25" customFormat="1" ht="19.5" customHeight="1">
      <c r="A21" s="31">
        <v>1</v>
      </c>
      <c r="B21" s="29" t="s">
        <v>37</v>
      </c>
      <c r="C21" s="30"/>
      <c r="D21" s="30"/>
    </row>
    <row r="22" spans="1:6" s="25" customFormat="1">
      <c r="A22" s="31"/>
      <c r="B22" s="29" t="s">
        <v>41</v>
      </c>
      <c r="C22" s="30">
        <v>0</v>
      </c>
      <c r="D22" s="30">
        <f t="shared" ref="D22" si="0">C22*59%</f>
        <v>0</v>
      </c>
    </row>
    <row r="23" spans="1:6" s="25" customFormat="1" ht="33">
      <c r="A23" s="31"/>
      <c r="B23" s="29" t="s">
        <v>38</v>
      </c>
      <c r="C23" s="30">
        <v>0</v>
      </c>
      <c r="D23" s="30">
        <f>C23</f>
        <v>0</v>
      </c>
    </row>
    <row r="24" spans="1:6" s="25" customFormat="1">
      <c r="A24" s="28"/>
      <c r="B24" s="29" t="s">
        <v>39</v>
      </c>
      <c r="C24" s="30"/>
      <c r="D24" s="30"/>
    </row>
    <row r="25" spans="1:6" s="25" customFormat="1">
      <c r="A25" s="28"/>
      <c r="B25" s="29" t="s">
        <v>40</v>
      </c>
      <c r="C25" s="30">
        <v>0</v>
      </c>
      <c r="D25" s="30">
        <f>C25*50%</f>
        <v>0</v>
      </c>
    </row>
    <row r="26" spans="1:6" s="25" customFormat="1">
      <c r="A26" s="28">
        <v>2</v>
      </c>
      <c r="B26" s="25" t="s">
        <v>42</v>
      </c>
      <c r="C26" s="30"/>
      <c r="D26" s="30"/>
    </row>
    <row r="27" spans="1:6" s="25" customFormat="1">
      <c r="A27" s="28"/>
      <c r="B27" s="29" t="s">
        <v>43</v>
      </c>
      <c r="C27" s="30">
        <f>C28</f>
        <v>0</v>
      </c>
      <c r="D27" s="30">
        <f>D28</f>
        <v>0</v>
      </c>
    </row>
    <row r="28" spans="1:6" s="25" customFormat="1" ht="20.25" customHeight="1">
      <c r="A28" s="28"/>
      <c r="B28" s="29" t="s">
        <v>43</v>
      </c>
      <c r="C28" s="30"/>
      <c r="D28" s="30"/>
    </row>
    <row r="29" spans="1:6" s="25" customFormat="1" ht="33">
      <c r="A29" s="22" t="s">
        <v>22</v>
      </c>
      <c r="B29" s="23" t="s">
        <v>44</v>
      </c>
      <c r="C29" s="30">
        <v>0</v>
      </c>
      <c r="D29" s="30">
        <f>C29</f>
        <v>0</v>
      </c>
    </row>
    <row r="30" spans="1:6" s="25" customFormat="1" ht="20.25" customHeight="1">
      <c r="A30" s="22" t="s">
        <v>24</v>
      </c>
      <c r="B30" s="23" t="s">
        <v>45</v>
      </c>
      <c r="C30" s="55">
        <v>126921600</v>
      </c>
      <c r="D30" s="55">
        <v>126921600</v>
      </c>
    </row>
    <row r="31" spans="1:6" s="25" customFormat="1" ht="20.25" customHeight="1">
      <c r="A31" s="22" t="s">
        <v>46</v>
      </c>
      <c r="B31" s="23" t="s">
        <v>97</v>
      </c>
      <c r="C31" s="9">
        <v>851760000</v>
      </c>
      <c r="D31" s="9">
        <v>851760000</v>
      </c>
    </row>
    <row r="32" spans="1:6" s="25" customFormat="1" ht="19.5" customHeight="1">
      <c r="A32" s="22" t="s">
        <v>47</v>
      </c>
      <c r="B32" s="23" t="s">
        <v>23</v>
      </c>
      <c r="C32" s="9">
        <f>D32:D33</f>
        <v>14788204000</v>
      </c>
      <c r="D32" s="9">
        <f>SUM(D33:D34)</f>
        <v>14788204000</v>
      </c>
      <c r="F32" s="26"/>
    </row>
    <row r="33" spans="1:6" s="25" customFormat="1" ht="19.5" customHeight="1">
      <c r="A33" s="28"/>
      <c r="B33" s="8" t="s">
        <v>96</v>
      </c>
      <c r="C33" s="9">
        <f>D33:D34</f>
        <v>0</v>
      </c>
      <c r="D33" s="9"/>
      <c r="F33" s="26"/>
    </row>
    <row r="34" spans="1:6" s="25" customFormat="1" ht="19.5" customHeight="1">
      <c r="A34" s="28"/>
      <c r="B34" s="8" t="s">
        <v>9</v>
      </c>
      <c r="C34" s="9">
        <v>14788204000</v>
      </c>
      <c r="D34" s="9">
        <v>14788204000</v>
      </c>
      <c r="F34" s="26"/>
    </row>
  </sheetData>
  <mergeCells count="6">
    <mergeCell ref="A4:D4"/>
    <mergeCell ref="A5:D5"/>
    <mergeCell ref="A6:D6"/>
    <mergeCell ref="A8:A9"/>
    <mergeCell ref="B8:B9"/>
    <mergeCell ref="C8:D8"/>
  </mergeCells>
  <pageMargins left="0.375" right="0.3229166666666666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tabSelected="1" zoomScaleNormal="100" workbookViewId="0">
      <selection activeCell="A5" sqref="A5:E5"/>
    </sheetView>
  </sheetViews>
  <sheetFormatPr defaultColWidth="10.28515625" defaultRowHeight="16.5"/>
  <cols>
    <col min="1" max="1" width="5.5703125" style="16" customWidth="1"/>
    <col min="2" max="2" width="39.7109375" style="16" customWidth="1"/>
    <col min="3" max="3" width="17.42578125" style="38" bestFit="1" customWidth="1"/>
    <col min="4" max="4" width="16.28515625" style="38" customWidth="1"/>
    <col min="5" max="5" width="17.140625" style="40" customWidth="1"/>
    <col min="6" max="6" width="17.140625" style="16" customWidth="1"/>
    <col min="7" max="16384" width="10.28515625" style="16"/>
  </cols>
  <sheetData>
    <row r="1" spans="1:6">
      <c r="A1" s="14" t="s">
        <v>14</v>
      </c>
      <c r="B1" s="14"/>
      <c r="E1" s="39" t="s">
        <v>48</v>
      </c>
    </row>
    <row r="2" spans="1:6">
      <c r="A2" s="14" t="s">
        <v>94</v>
      </c>
      <c r="B2" s="14"/>
    </row>
    <row r="3" spans="1:6">
      <c r="A3" s="17"/>
      <c r="D3" s="41"/>
    </row>
    <row r="4" spans="1:6" ht="36.75" customHeight="1">
      <c r="A4" s="59" t="s">
        <v>100</v>
      </c>
      <c r="B4" s="59"/>
      <c r="C4" s="59"/>
      <c r="D4" s="59"/>
      <c r="E4" s="59"/>
    </row>
    <row r="5" spans="1:6">
      <c r="A5" s="61" t="s">
        <v>87</v>
      </c>
      <c r="B5" s="61"/>
      <c r="C5" s="61"/>
      <c r="D5" s="61"/>
      <c r="E5" s="61"/>
    </row>
    <row r="6" spans="1:6">
      <c r="A6" s="62"/>
      <c r="B6" s="62"/>
      <c r="C6" s="62"/>
      <c r="D6" s="62"/>
      <c r="E6" s="42"/>
    </row>
    <row r="7" spans="1:6">
      <c r="D7" s="16"/>
      <c r="E7" s="54" t="s">
        <v>91</v>
      </c>
    </row>
    <row r="8" spans="1:6">
      <c r="A8" s="63" t="s">
        <v>16</v>
      </c>
      <c r="B8" s="63" t="s">
        <v>17</v>
      </c>
      <c r="C8" s="64" t="s">
        <v>5</v>
      </c>
      <c r="D8" s="65"/>
      <c r="E8" s="66"/>
      <c r="F8" s="20"/>
    </row>
    <row r="9" spans="1:6" ht="33">
      <c r="A9" s="63"/>
      <c r="B9" s="63"/>
      <c r="C9" s="43" t="s">
        <v>49</v>
      </c>
      <c r="D9" s="43" t="s">
        <v>50</v>
      </c>
      <c r="E9" s="44" t="s">
        <v>51</v>
      </c>
    </row>
    <row r="10" spans="1:6">
      <c r="A10" s="22" t="s">
        <v>52</v>
      </c>
      <c r="B10" s="22" t="s">
        <v>53</v>
      </c>
      <c r="C10" s="43" t="s">
        <v>54</v>
      </c>
      <c r="D10" s="44">
        <v>2</v>
      </c>
      <c r="E10" s="44">
        <v>3</v>
      </c>
    </row>
    <row r="11" spans="1:6" s="25" customFormat="1">
      <c r="A11" s="22"/>
      <c r="B11" s="22" t="s">
        <v>55</v>
      </c>
      <c r="C11" s="48">
        <f t="shared" ref="C11:D11" si="0">SUM(C12:C25)</f>
        <v>15766885600</v>
      </c>
      <c r="D11" s="47">
        <f t="shared" si="0"/>
        <v>0</v>
      </c>
      <c r="E11" s="47">
        <f>SUM(E12:E25)</f>
        <v>15766885600</v>
      </c>
      <c r="F11" s="26"/>
    </row>
    <row r="12" spans="1:6" s="25" customFormat="1">
      <c r="A12" s="28"/>
      <c r="B12" s="29" t="s">
        <v>56</v>
      </c>
      <c r="C12" s="49"/>
      <c r="D12" s="46"/>
      <c r="E12" s="45"/>
      <c r="F12" s="27"/>
    </row>
    <row r="13" spans="1:6" s="25" customFormat="1" ht="18.75" customHeight="1">
      <c r="A13" s="28">
        <v>1</v>
      </c>
      <c r="B13" s="29" t="s">
        <v>57</v>
      </c>
      <c r="C13" s="49">
        <f>SUM(D13:E13)</f>
        <v>5747050000</v>
      </c>
      <c r="D13" s="46"/>
      <c r="E13" s="45">
        <f>5747050000</f>
        <v>5747050000</v>
      </c>
      <c r="F13" s="26"/>
    </row>
    <row r="14" spans="1:6" s="25" customFormat="1">
      <c r="A14" s="28">
        <v>2</v>
      </c>
      <c r="B14" s="29" t="s">
        <v>58</v>
      </c>
      <c r="C14" s="49">
        <f t="shared" ref="C14:C25" si="1">SUM(D14:E14)</f>
        <v>0</v>
      </c>
      <c r="D14" s="46"/>
      <c r="E14" s="45"/>
    </row>
    <row r="15" spans="1:6" s="25" customFormat="1">
      <c r="A15" s="28">
        <v>3</v>
      </c>
      <c r="B15" s="29" t="s">
        <v>59</v>
      </c>
      <c r="C15" s="49">
        <f t="shared" si="1"/>
        <v>0</v>
      </c>
      <c r="D15" s="46"/>
      <c r="E15" s="45"/>
    </row>
    <row r="16" spans="1:6" s="25" customFormat="1">
      <c r="A16" s="28">
        <v>4</v>
      </c>
      <c r="B16" s="29" t="s">
        <v>60</v>
      </c>
      <c r="C16" s="49">
        <f t="shared" si="1"/>
        <v>280200000</v>
      </c>
      <c r="D16" s="46"/>
      <c r="E16" s="45">
        <v>280200000</v>
      </c>
    </row>
    <row r="17" spans="1:5" s="25" customFormat="1">
      <c r="A17" s="28">
        <v>5</v>
      </c>
      <c r="B17" s="29" t="s">
        <v>61</v>
      </c>
      <c r="C17" s="49">
        <f t="shared" si="1"/>
        <v>0</v>
      </c>
      <c r="D17" s="46"/>
      <c r="E17" s="45"/>
    </row>
    <row r="18" spans="1:5" s="25" customFormat="1">
      <c r="A18" s="28">
        <v>6</v>
      </c>
      <c r="B18" s="29" t="s">
        <v>62</v>
      </c>
      <c r="C18" s="49">
        <f t="shared" si="1"/>
        <v>0</v>
      </c>
      <c r="D18" s="46"/>
      <c r="E18" s="45"/>
    </row>
    <row r="19" spans="1:5" s="25" customFormat="1" ht="18.75" customHeight="1">
      <c r="A19" s="28">
        <v>7</v>
      </c>
      <c r="B19" s="29" t="s">
        <v>63</v>
      </c>
      <c r="C19" s="49">
        <f t="shared" si="1"/>
        <v>0</v>
      </c>
      <c r="D19" s="46"/>
      <c r="E19" s="45"/>
    </row>
    <row r="20" spans="1:5" s="25" customFormat="1">
      <c r="A20" s="28">
        <v>8</v>
      </c>
      <c r="B20" s="29" t="s">
        <v>64</v>
      </c>
      <c r="C20" s="49">
        <f t="shared" si="1"/>
        <v>145000000</v>
      </c>
      <c r="D20" s="46"/>
      <c r="E20" s="45">
        <v>145000000</v>
      </c>
    </row>
    <row r="21" spans="1:5" s="25" customFormat="1">
      <c r="A21" s="28">
        <v>9</v>
      </c>
      <c r="B21" s="29" t="s">
        <v>101</v>
      </c>
      <c r="C21" s="49">
        <f t="shared" si="1"/>
        <v>836729000</v>
      </c>
      <c r="D21" s="46"/>
      <c r="E21" s="49">
        <v>836729000</v>
      </c>
    </row>
    <row r="22" spans="1:5" s="25" customFormat="1" ht="33">
      <c r="A22" s="28">
        <v>10</v>
      </c>
      <c r="B22" s="29" t="s">
        <v>65</v>
      </c>
      <c r="C22" s="49">
        <f t="shared" si="1"/>
        <v>7268558600</v>
      </c>
      <c r="D22" s="46"/>
      <c r="E22" s="45">
        <f>7268558600</f>
        <v>7268558600</v>
      </c>
    </row>
    <row r="23" spans="1:5" s="25" customFormat="1" ht="19.5" customHeight="1">
      <c r="A23" s="28">
        <v>11</v>
      </c>
      <c r="B23" s="29" t="s">
        <v>66</v>
      </c>
      <c r="C23" s="49">
        <f t="shared" si="1"/>
        <v>1489348000</v>
      </c>
      <c r="D23" s="46"/>
      <c r="E23" s="45">
        <f>1489348000</f>
        <v>1489348000</v>
      </c>
    </row>
    <row r="24" spans="1:5" s="25" customFormat="1">
      <c r="A24" s="28">
        <v>12</v>
      </c>
      <c r="B24" s="29" t="s">
        <v>67</v>
      </c>
      <c r="C24" s="49">
        <f t="shared" si="1"/>
        <v>0</v>
      </c>
      <c r="D24" s="46"/>
      <c r="E24" s="45"/>
    </row>
    <row r="25" spans="1:5" s="25" customFormat="1">
      <c r="A25" s="28">
        <v>13</v>
      </c>
      <c r="B25" s="29" t="s">
        <v>68</v>
      </c>
      <c r="C25" s="49">
        <f t="shared" si="1"/>
        <v>0</v>
      </c>
      <c r="D25" s="46"/>
      <c r="E25" s="45"/>
    </row>
    <row r="26" spans="1:5" ht="17.25">
      <c r="A26" s="32"/>
    </row>
  </sheetData>
  <mergeCells count="6">
    <mergeCell ref="A6:D6"/>
    <mergeCell ref="A8:A9"/>
    <mergeCell ref="B8:B9"/>
    <mergeCell ref="C8:E8"/>
    <mergeCell ref="A4:E4"/>
    <mergeCell ref="A5:E5"/>
  </mergeCells>
  <pageMargins left="0.281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zoomScaleNormal="100" workbookViewId="0">
      <selection activeCell="E8" sqref="E8:E10"/>
    </sheetView>
  </sheetViews>
  <sheetFormatPr defaultColWidth="10.28515625" defaultRowHeight="16.5"/>
  <cols>
    <col min="1" max="1" width="33.5703125" style="16" customWidth="1"/>
    <col min="2" max="2" width="15.28515625" style="38" customWidth="1"/>
    <col min="3" max="3" width="11.140625" style="38" customWidth="1"/>
    <col min="4" max="4" width="13.85546875" style="40" customWidth="1"/>
    <col min="5" max="5" width="15.140625" style="16" customWidth="1"/>
    <col min="6" max="6" width="14.7109375" style="16" customWidth="1"/>
    <col min="7" max="7" width="10.28515625" style="16"/>
    <col min="8" max="8" width="14.85546875" style="16" customWidth="1"/>
    <col min="9" max="10" width="12.140625" style="16" customWidth="1"/>
    <col min="11" max="16384" width="10.28515625" style="16"/>
  </cols>
  <sheetData>
    <row r="1" spans="1:10">
      <c r="A1" s="14" t="s">
        <v>14</v>
      </c>
      <c r="D1" s="16"/>
      <c r="J1" s="39" t="s">
        <v>69</v>
      </c>
    </row>
    <row r="2" spans="1:10">
      <c r="A2" s="14" t="s">
        <v>15</v>
      </c>
    </row>
    <row r="3" spans="1:10">
      <c r="C3" s="41"/>
    </row>
    <row r="4" spans="1:10">
      <c r="A4" s="60" t="s">
        <v>89</v>
      </c>
      <c r="B4" s="60"/>
      <c r="C4" s="60"/>
      <c r="D4" s="60"/>
      <c r="E4" s="60"/>
      <c r="F4" s="60"/>
      <c r="G4" s="60"/>
      <c r="H4" s="60"/>
      <c r="I4" s="60"/>
      <c r="J4" s="60"/>
    </row>
    <row r="5" spans="1:10">
      <c r="A5" s="61" t="s">
        <v>87</v>
      </c>
      <c r="B5" s="61"/>
      <c r="C5" s="61"/>
      <c r="D5" s="61"/>
      <c r="E5" s="61"/>
      <c r="F5" s="61"/>
      <c r="G5" s="61"/>
      <c r="H5" s="61"/>
      <c r="I5" s="61"/>
      <c r="J5" s="61"/>
    </row>
    <row r="6" spans="1:10">
      <c r="A6" s="62"/>
      <c r="B6" s="62"/>
      <c r="C6" s="62"/>
      <c r="D6" s="42"/>
    </row>
    <row r="7" spans="1:10">
      <c r="C7" s="16"/>
      <c r="D7" s="16"/>
      <c r="J7" s="54" t="s">
        <v>91</v>
      </c>
    </row>
    <row r="8" spans="1:10" s="25" customFormat="1" ht="37.5" customHeight="1">
      <c r="A8" s="63" t="s">
        <v>70</v>
      </c>
      <c r="B8" s="68" t="s">
        <v>71</v>
      </c>
      <c r="C8" s="68" t="s">
        <v>72</v>
      </c>
      <c r="D8" s="68"/>
      <c r="E8" s="70" t="s">
        <v>81</v>
      </c>
      <c r="F8" s="63" t="s">
        <v>75</v>
      </c>
      <c r="G8" s="67" t="s">
        <v>76</v>
      </c>
      <c r="H8" s="67"/>
      <c r="I8" s="67"/>
      <c r="J8" s="67"/>
    </row>
    <row r="9" spans="1:10" s="25" customFormat="1">
      <c r="A9" s="63"/>
      <c r="B9" s="68"/>
      <c r="C9" s="69" t="s">
        <v>73</v>
      </c>
      <c r="D9" s="68" t="s">
        <v>74</v>
      </c>
      <c r="E9" s="70"/>
      <c r="F9" s="63"/>
      <c r="G9" s="67" t="s">
        <v>73</v>
      </c>
      <c r="H9" s="63" t="s">
        <v>77</v>
      </c>
      <c r="I9" s="63" t="s">
        <v>78</v>
      </c>
      <c r="J9" s="63"/>
    </row>
    <row r="10" spans="1:10" s="25" customFormat="1" ht="45.75" customHeight="1">
      <c r="A10" s="63"/>
      <c r="B10" s="68"/>
      <c r="C10" s="69"/>
      <c r="D10" s="68"/>
      <c r="E10" s="70"/>
      <c r="F10" s="63"/>
      <c r="G10" s="67"/>
      <c r="H10" s="63"/>
      <c r="I10" s="22" t="s">
        <v>79</v>
      </c>
      <c r="J10" s="22" t="s">
        <v>80</v>
      </c>
    </row>
    <row r="11" spans="1:10" s="25" customFormat="1">
      <c r="A11" s="22" t="s">
        <v>49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</row>
    <row r="12" spans="1:10" s="25" customFormat="1">
      <c r="A12" s="29" t="s">
        <v>82</v>
      </c>
      <c r="B12" s="49"/>
      <c r="C12" s="46"/>
      <c r="D12" s="45"/>
      <c r="E12" s="51"/>
      <c r="F12" s="37"/>
      <c r="G12" s="37"/>
      <c r="H12" s="37"/>
      <c r="I12" s="37"/>
      <c r="J12" s="37"/>
    </row>
    <row r="13" spans="1:10" s="25" customFormat="1" ht="18.75" customHeight="1">
      <c r="A13" s="29" t="s">
        <v>83</v>
      </c>
      <c r="B13" s="49"/>
      <c r="C13" s="46"/>
      <c r="D13" s="45"/>
      <c r="E13" s="50"/>
      <c r="F13" s="37"/>
      <c r="G13" s="37"/>
      <c r="H13" s="37"/>
      <c r="I13" s="37"/>
      <c r="J13" s="37"/>
    </row>
    <row r="14" spans="1:10" s="25" customFormat="1">
      <c r="A14" s="29" t="s">
        <v>83</v>
      </c>
      <c r="B14" s="49"/>
      <c r="C14" s="46"/>
      <c r="D14" s="45"/>
      <c r="E14" s="37"/>
      <c r="F14" s="37"/>
      <c r="G14" s="37"/>
      <c r="H14" s="37"/>
      <c r="I14" s="37"/>
      <c r="J14" s="37"/>
    </row>
    <row r="15" spans="1:10" s="25" customFormat="1">
      <c r="A15" s="29" t="s">
        <v>84</v>
      </c>
      <c r="B15" s="49"/>
      <c r="C15" s="46"/>
      <c r="D15" s="45"/>
      <c r="E15" s="37"/>
      <c r="F15" s="37"/>
      <c r="G15" s="37"/>
      <c r="H15" s="37"/>
      <c r="I15" s="37"/>
      <c r="J15" s="37"/>
    </row>
    <row r="16" spans="1:10" s="25" customFormat="1">
      <c r="A16" s="29" t="s">
        <v>83</v>
      </c>
      <c r="B16" s="49"/>
      <c r="C16" s="46"/>
      <c r="D16" s="45"/>
      <c r="E16" s="37"/>
      <c r="F16" s="37"/>
      <c r="G16" s="37"/>
      <c r="H16" s="37"/>
      <c r="I16" s="37"/>
      <c r="J16" s="37"/>
    </row>
    <row r="17" spans="1:10" s="25" customFormat="1">
      <c r="A17" s="29" t="s">
        <v>83</v>
      </c>
      <c r="B17" s="49"/>
      <c r="C17" s="46"/>
      <c r="D17" s="45"/>
      <c r="E17" s="37"/>
      <c r="F17" s="37"/>
      <c r="G17" s="37"/>
      <c r="H17" s="37"/>
      <c r="I17" s="37"/>
      <c r="J17" s="37"/>
    </row>
    <row r="18" spans="1:10" s="25" customFormat="1">
      <c r="A18" s="29" t="s">
        <v>85</v>
      </c>
      <c r="B18" s="49"/>
      <c r="C18" s="46"/>
      <c r="D18" s="45"/>
      <c r="E18" s="37"/>
      <c r="F18" s="37"/>
      <c r="G18" s="37"/>
      <c r="H18" s="37"/>
      <c r="I18" s="37"/>
      <c r="J18" s="37"/>
    </row>
    <row r="19" spans="1:10" s="25" customFormat="1" ht="18.75" customHeight="1">
      <c r="A19" s="29" t="s">
        <v>83</v>
      </c>
      <c r="B19" s="49"/>
      <c r="C19" s="46"/>
      <c r="D19" s="45"/>
      <c r="E19" s="37"/>
      <c r="F19" s="37"/>
      <c r="G19" s="37"/>
      <c r="H19" s="37"/>
      <c r="I19" s="37"/>
      <c r="J19" s="37"/>
    </row>
    <row r="20" spans="1:10" s="25" customFormat="1">
      <c r="A20" s="29" t="s">
        <v>83</v>
      </c>
      <c r="B20" s="49"/>
      <c r="C20" s="46"/>
      <c r="D20" s="45"/>
      <c r="E20" s="37"/>
      <c r="F20" s="37"/>
      <c r="G20" s="37"/>
      <c r="H20" s="37"/>
      <c r="I20" s="37"/>
      <c r="J20" s="37"/>
    </row>
    <row r="21" spans="1:10" s="25" customFormat="1">
      <c r="A21" s="29" t="s">
        <v>84</v>
      </c>
      <c r="B21" s="49"/>
      <c r="C21" s="46"/>
      <c r="D21" s="45"/>
      <c r="E21" s="37"/>
      <c r="F21" s="37"/>
      <c r="G21" s="37"/>
      <c r="H21" s="37"/>
      <c r="I21" s="37"/>
      <c r="J21" s="37"/>
    </row>
    <row r="22" spans="1:10" s="25" customFormat="1" ht="19.5" customHeight="1">
      <c r="A22" s="29" t="s">
        <v>83</v>
      </c>
      <c r="B22" s="49"/>
      <c r="C22" s="46"/>
      <c r="D22" s="45"/>
      <c r="E22" s="37"/>
      <c r="F22" s="37"/>
      <c r="G22" s="37"/>
      <c r="H22" s="37"/>
      <c r="I22" s="37"/>
      <c r="J22" s="37"/>
    </row>
    <row r="23" spans="1:10" s="25" customFormat="1">
      <c r="A23" s="29" t="s">
        <v>83</v>
      </c>
      <c r="B23" s="49"/>
      <c r="C23" s="46"/>
      <c r="D23" s="45"/>
      <c r="E23" s="37"/>
      <c r="F23" s="37"/>
      <c r="G23" s="37"/>
      <c r="H23" s="37"/>
      <c r="I23" s="37"/>
      <c r="J23" s="37"/>
    </row>
  </sheetData>
  <mergeCells count="14">
    <mergeCell ref="F8:F10"/>
    <mergeCell ref="A4:J4"/>
    <mergeCell ref="A5:J5"/>
    <mergeCell ref="G8:J8"/>
    <mergeCell ref="I9:J9"/>
    <mergeCell ref="H9:H10"/>
    <mergeCell ref="G9:G10"/>
    <mergeCell ref="A8:A10"/>
    <mergeCell ref="B8:B10"/>
    <mergeCell ref="C9:C10"/>
    <mergeCell ref="D9:D10"/>
    <mergeCell ref="E8:E10"/>
    <mergeCell ref="A6:C6"/>
    <mergeCell ref="C8:D8"/>
  </mergeCells>
  <pageMargins left="0.23958333333333334" right="0.21875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108</vt:lpstr>
      <vt:lpstr>109</vt:lpstr>
      <vt:lpstr>110</vt:lpstr>
      <vt:lpstr>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2025-10-29T03:39:40Z</cp:lastPrinted>
  <dcterms:created xsi:type="dcterms:W3CDTF">2025-10-24T01:15:29Z</dcterms:created>
  <dcterms:modified xsi:type="dcterms:W3CDTF">2026-01-12T10:24:43Z</dcterms:modified>
</cp:coreProperties>
</file>